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2 кв. 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<sst xmlns="http://schemas.openxmlformats.org/spreadsheetml/2006/main" count="79" uniqueCount="56">
  <si>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Наименование районов</t>
  </si>
  <si>
    <t>1. Апанасенковский</t>
  </si>
  <si>
    <t>2. Арзгирский</t>
  </si>
  <si>
    <t>3. Левокумский</t>
  </si>
  <si>
    <t>4. Нефтекумский</t>
  </si>
  <si>
    <t>5. Туркменский</t>
  </si>
  <si>
    <t>ИТОГО ПО 1 ЗОНЕ</t>
  </si>
  <si>
    <t>6. Александровский</t>
  </si>
  <si>
    <t>7. Благодарненский</t>
  </si>
  <si>
    <t>8. Буденновский</t>
  </si>
  <si>
    <t>9. Ипатовский</t>
  </si>
  <si>
    <t>10. Курский</t>
  </si>
  <si>
    <t>11. Новоселицкий</t>
  </si>
  <si>
    <t>12. Петровский</t>
  </si>
  <si>
    <t>13. Советский</t>
  </si>
  <si>
    <t>14. Степновский</t>
  </si>
  <si>
    <t>ИТОГО ПО 2 ЗОНЕ</t>
  </si>
  <si>
    <t>15. Андроповский</t>
  </si>
  <si>
    <t>18. Кочубеевский</t>
  </si>
  <si>
    <t>19. Красногвардейский</t>
  </si>
  <si>
    <t>20. Новоалександровский</t>
  </si>
  <si>
    <t>21. Труновский</t>
  </si>
  <si>
    <t>22. Шпаковский</t>
  </si>
  <si>
    <t>ИТОГО ПО 3 ЗОНЕ</t>
  </si>
  <si>
    <t>23. Георгиевский</t>
  </si>
  <si>
    <t xml:space="preserve">26. Предгорный </t>
  </si>
  <si>
    <t>ИТОГО ПО 4 ЗОНЕ</t>
  </si>
  <si>
    <t>ВСЕГО:</t>
  </si>
  <si>
    <t>16. Грачевский</t>
  </si>
  <si>
    <t>17. Изобильненский</t>
  </si>
  <si>
    <t>24. Кировский</t>
  </si>
  <si>
    <t>25. Минераловодский</t>
  </si>
  <si>
    <t>15% от посевной</t>
  </si>
  <si>
    <t>Посевная площадь</t>
  </si>
  <si>
    <t>Озимый рапс</t>
  </si>
  <si>
    <t>Пастбища</t>
  </si>
  <si>
    <t>Площадь, га</t>
  </si>
  <si>
    <t>15% от площади</t>
  </si>
  <si>
    <t>Сенокосы</t>
  </si>
  <si>
    <t>Подлежит обследованию, га</t>
  </si>
  <si>
    <t>Зернобобовые</t>
  </si>
  <si>
    <t>Подсолнечник</t>
  </si>
  <si>
    <t>Кукуруза</t>
  </si>
  <si>
    <t>Соя</t>
  </si>
  <si>
    <t>Лен</t>
  </si>
  <si>
    <t>Сахарная свекла</t>
  </si>
  <si>
    <t>Виноградники</t>
  </si>
  <si>
    <t>%</t>
  </si>
  <si>
    <t>Подлежит обследованию всего,  га.</t>
  </si>
  <si>
    <t xml:space="preserve">Плодовые насаждения </t>
  </si>
  <si>
    <t>Многолетние травы</t>
  </si>
  <si>
    <t>Озимые зерновые культуры</t>
  </si>
  <si>
    <t>54 % от посевной</t>
  </si>
  <si>
    <t>Яровые зерновые (яровой ячмень)</t>
  </si>
  <si>
    <t>План обследованний  в 2 квартале 2021 года по Ставропольскому краю ( га) (с 1 апреля 2021 года по 30 июня 2021 года.)</t>
  </si>
  <si>
    <t>Приложение 2 (к  приказу от 19 февраля 2021 г. № ____)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</si>
</sst>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00000"/>
    <numFmt numFmtId="178" formatCode="0.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2" fontId="9" fillId="0" borderId="1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72" fontId="10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72" fontId="11" fillId="0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9" fontId="6" fillId="0" borderId="22" xfId="55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1" fontId="9" fillId="0" borderId="26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1" fontId="9" fillId="0" borderId="30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72" fontId="9" fillId="0" borderId="28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73" fontId="9" fillId="0" borderId="28" xfId="0" applyNumberFormat="1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10" fillId="0" borderId="34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zoomScale="60" zoomScaleNormal="60" zoomScalePageLayoutView="0" workbookViewId="0" topLeftCell="A1">
      <pane xSplit="1" ySplit="5" topLeftCell="K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50" sqref="W50"/>
    </sheetView>
  </sheetViews>
  <sheetFormatPr defaultColWidth="8.875" defaultRowHeight="12.75"/>
  <cols>
    <col min="1" max="1" width="26.375" style="3" customWidth="1"/>
    <col min="2" max="2" width="14.875" style="3" customWidth="1"/>
    <col min="3" max="3" width="15.125" style="3" customWidth="1"/>
    <col min="4" max="4" width="14.125" style="3" customWidth="1"/>
    <col min="5" max="6" width="13.75390625" style="3" customWidth="1"/>
    <col min="7" max="7" width="14.25390625" style="3" customWidth="1"/>
    <col min="8" max="8" width="12.75390625" style="3" customWidth="1"/>
    <col min="9" max="9" width="12.25390625" style="3" customWidth="1"/>
    <col min="10" max="10" width="13.25390625" style="3" customWidth="1"/>
    <col min="11" max="11" width="13.125" style="3" customWidth="1"/>
    <col min="12" max="12" width="13.00390625" style="3" customWidth="1"/>
    <col min="13" max="13" width="13.25390625" style="3" customWidth="1"/>
    <col min="14" max="14" width="11.25390625" style="3" customWidth="1"/>
    <col min="15" max="15" width="11.125" style="3" customWidth="1"/>
    <col min="16" max="17" width="11.75390625" style="3" customWidth="1"/>
    <col min="18" max="18" width="11.875" style="3" customWidth="1"/>
    <col min="19" max="19" width="11.625" style="3" customWidth="1"/>
    <col min="20" max="20" width="11.25390625" style="3" customWidth="1"/>
    <col min="21" max="22" width="10.625" style="3" customWidth="1"/>
    <col min="23" max="23" width="11.25390625" style="3" bestFit="1" customWidth="1"/>
    <col min="24" max="24" width="8.25390625" style="3" customWidth="1"/>
    <col min="25" max="25" width="9.75390625" style="3" customWidth="1"/>
    <col min="26" max="26" width="14.375" style="3" customWidth="1"/>
    <col min="27" max="27" width="13.00390625" style="3" customWidth="1"/>
    <col min="28" max="28" width="12.75390625" style="3" customWidth="1"/>
    <col min="29" max="29" width="12.00390625" style="3" customWidth="1"/>
    <col min="30" max="30" width="1.625" style="3" customWidth="1"/>
    <col min="31" max="31" width="1.37890625" style="3" customWidth="1"/>
    <col min="32" max="32" width="18.625" style="3" customWidth="1"/>
    <col min="33" max="16384" width="8.875" style="3" customWidth="1"/>
  </cols>
  <sheetData>
    <row r="1" spans="23:30" ht="16.5" customHeight="1">
      <c r="W1" s="53" t="s">
        <v>55</v>
      </c>
      <c r="X1" s="53"/>
      <c r="Y1" s="53"/>
      <c r="Z1" s="53"/>
      <c r="AA1" s="53"/>
      <c r="AB1" s="53"/>
      <c r="AC1" s="53"/>
      <c r="AD1" s="53"/>
    </row>
    <row r="2" spans="1:33" ht="39.75" customHeight="1" thickBot="1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5"/>
      <c r="AE2" s="25"/>
      <c r="AF2" s="25"/>
      <c r="AG2" s="25"/>
    </row>
    <row r="3" spans="1:32" ht="25.5" customHeight="1" thickBot="1">
      <c r="A3" s="55" t="s">
        <v>0</v>
      </c>
      <c r="B3" s="58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F3" s="61" t="s">
        <v>48</v>
      </c>
    </row>
    <row r="4" spans="1:32" ht="51" customHeight="1">
      <c r="A4" s="56"/>
      <c r="B4" s="51" t="s">
        <v>51</v>
      </c>
      <c r="C4" s="52"/>
      <c r="D4" s="51" t="s">
        <v>41</v>
      </c>
      <c r="E4" s="52"/>
      <c r="F4" s="51" t="s">
        <v>40</v>
      </c>
      <c r="G4" s="52"/>
      <c r="H4" s="51" t="s">
        <v>34</v>
      </c>
      <c r="I4" s="52"/>
      <c r="J4" s="51" t="s">
        <v>42</v>
      </c>
      <c r="K4" s="52"/>
      <c r="L4" s="51" t="s">
        <v>53</v>
      </c>
      <c r="M4" s="52"/>
      <c r="N4" s="51" t="s">
        <v>43</v>
      </c>
      <c r="O4" s="52"/>
      <c r="P4" s="51" t="s">
        <v>44</v>
      </c>
      <c r="Q4" s="52"/>
      <c r="R4" s="51" t="s">
        <v>45</v>
      </c>
      <c r="S4" s="52"/>
      <c r="T4" s="51" t="s">
        <v>50</v>
      </c>
      <c r="U4" s="52"/>
      <c r="V4" s="51" t="s">
        <v>46</v>
      </c>
      <c r="W4" s="52"/>
      <c r="X4" s="51" t="s">
        <v>49</v>
      </c>
      <c r="Y4" s="52"/>
      <c r="Z4" s="51" t="s">
        <v>35</v>
      </c>
      <c r="AA4" s="52"/>
      <c r="AB4" s="51" t="s">
        <v>38</v>
      </c>
      <c r="AC4" s="52"/>
      <c r="AF4" s="62"/>
    </row>
    <row r="5" spans="1:32" ht="40.5" customHeight="1" thickBot="1">
      <c r="A5" s="57"/>
      <c r="B5" s="1" t="s">
        <v>33</v>
      </c>
      <c r="C5" s="2" t="s">
        <v>52</v>
      </c>
      <c r="D5" s="1" t="s">
        <v>33</v>
      </c>
      <c r="E5" s="2" t="s">
        <v>32</v>
      </c>
      <c r="F5" s="1" t="s">
        <v>33</v>
      </c>
      <c r="G5" s="2" t="s">
        <v>32</v>
      </c>
      <c r="H5" s="1" t="s">
        <v>33</v>
      </c>
      <c r="I5" s="2" t="s">
        <v>32</v>
      </c>
      <c r="J5" s="1" t="s">
        <v>33</v>
      </c>
      <c r="K5" s="2" t="s">
        <v>32</v>
      </c>
      <c r="L5" s="1" t="s">
        <v>33</v>
      </c>
      <c r="M5" s="2" t="s">
        <v>32</v>
      </c>
      <c r="N5" s="1" t="s">
        <v>33</v>
      </c>
      <c r="O5" s="2" t="s">
        <v>32</v>
      </c>
      <c r="P5" s="1" t="s">
        <v>33</v>
      </c>
      <c r="Q5" s="2" t="s">
        <v>32</v>
      </c>
      <c r="R5" s="1" t="s">
        <v>33</v>
      </c>
      <c r="S5" s="2" t="s">
        <v>32</v>
      </c>
      <c r="T5" s="1" t="s">
        <v>33</v>
      </c>
      <c r="U5" s="2" t="s">
        <v>32</v>
      </c>
      <c r="V5" s="1" t="s">
        <v>33</v>
      </c>
      <c r="W5" s="2" t="s">
        <v>32</v>
      </c>
      <c r="X5" s="1" t="s">
        <v>36</v>
      </c>
      <c r="Y5" s="2" t="s">
        <v>37</v>
      </c>
      <c r="Z5" s="1" t="s">
        <v>36</v>
      </c>
      <c r="AA5" s="2" t="s">
        <v>37</v>
      </c>
      <c r="AB5" s="1" t="s">
        <v>36</v>
      </c>
      <c r="AC5" s="2" t="s">
        <v>37</v>
      </c>
      <c r="AF5" s="62"/>
    </row>
    <row r="6" spans="1:32" ht="36" customHeight="1">
      <c r="A6" s="14" t="s">
        <v>1</v>
      </c>
      <c r="B6" s="30">
        <v>96109</v>
      </c>
      <c r="C6" s="4">
        <v>51980</v>
      </c>
      <c r="D6" s="31">
        <v>640</v>
      </c>
      <c r="E6" s="4">
        <v>96</v>
      </c>
      <c r="F6" s="5">
        <v>1808</v>
      </c>
      <c r="G6" s="21">
        <v>271</v>
      </c>
      <c r="H6" s="30">
        <v>0</v>
      </c>
      <c r="I6" s="21">
        <v>0</v>
      </c>
      <c r="J6" s="23">
        <v>374</v>
      </c>
      <c r="K6" s="21">
        <v>56</v>
      </c>
      <c r="L6" s="23">
        <v>50</v>
      </c>
      <c r="M6" s="21">
        <v>0</v>
      </c>
      <c r="N6" s="23"/>
      <c r="O6" s="21"/>
      <c r="P6" s="23">
        <v>0</v>
      </c>
      <c r="Q6" s="21">
        <v>0</v>
      </c>
      <c r="R6" s="23"/>
      <c r="S6" s="21"/>
      <c r="T6" s="5">
        <v>6000</v>
      </c>
      <c r="U6" s="21">
        <v>900</v>
      </c>
      <c r="V6" s="5">
        <v>3</v>
      </c>
      <c r="W6" s="21">
        <v>0</v>
      </c>
      <c r="X6" s="30">
        <v>8</v>
      </c>
      <c r="Y6" s="21"/>
      <c r="Z6" s="30">
        <v>125975</v>
      </c>
      <c r="AA6" s="21">
        <v>19036</v>
      </c>
      <c r="AB6" s="30">
        <v>2909</v>
      </c>
      <c r="AC6" s="21">
        <v>436</v>
      </c>
      <c r="AD6" s="39"/>
      <c r="AE6" s="39"/>
      <c r="AF6" s="43">
        <f>C6+E6+G6+I6+K6+M6+O6+Q6+S6++++++++++++++++++U6+W6+Y6+AA6+AC6</f>
        <v>72775</v>
      </c>
    </row>
    <row r="7" spans="1:32" ht="36" customHeight="1">
      <c r="A7" s="15" t="s">
        <v>2</v>
      </c>
      <c r="B7" s="7">
        <v>105315</v>
      </c>
      <c r="C7" s="4">
        <v>56959</v>
      </c>
      <c r="D7" s="32">
        <v>0</v>
      </c>
      <c r="E7" s="4">
        <v>0</v>
      </c>
      <c r="F7" s="8">
        <v>1000</v>
      </c>
      <c r="G7" s="21">
        <v>150</v>
      </c>
      <c r="H7" s="30">
        <v>0</v>
      </c>
      <c r="I7" s="21">
        <v>0</v>
      </c>
      <c r="J7" s="23">
        <v>0</v>
      </c>
      <c r="K7" s="21">
        <v>0</v>
      </c>
      <c r="L7" s="23">
        <v>600</v>
      </c>
      <c r="M7" s="21">
        <v>90</v>
      </c>
      <c r="N7" s="23"/>
      <c r="O7" s="21"/>
      <c r="P7" s="23">
        <v>300</v>
      </c>
      <c r="Q7" s="21">
        <v>45</v>
      </c>
      <c r="R7" s="23"/>
      <c r="S7" s="21"/>
      <c r="T7" s="8">
        <v>2000</v>
      </c>
      <c r="U7" s="21">
        <v>300</v>
      </c>
      <c r="V7" s="8">
        <v>0</v>
      </c>
      <c r="W7" s="21">
        <v>0</v>
      </c>
      <c r="X7" s="7"/>
      <c r="Y7" s="21"/>
      <c r="Z7" s="7">
        <v>108572</v>
      </c>
      <c r="AA7" s="21">
        <v>16342</v>
      </c>
      <c r="AB7" s="7">
        <v>0</v>
      </c>
      <c r="AC7" s="21">
        <v>0</v>
      </c>
      <c r="AD7" s="39"/>
      <c r="AE7" s="39"/>
      <c r="AF7" s="43">
        <f>C7+E7+G7+I7+K7+M7+O7+Q7+S7++++++++++++++++++U7+W7+Y7+AA7+AC7</f>
        <v>73886</v>
      </c>
    </row>
    <row r="8" spans="1:32" ht="36" customHeight="1">
      <c r="A8" s="14" t="s">
        <v>3</v>
      </c>
      <c r="B8" s="7">
        <v>80311</v>
      </c>
      <c r="C8" s="4">
        <v>43436</v>
      </c>
      <c r="D8" s="32">
        <v>238</v>
      </c>
      <c r="E8" s="4">
        <v>0</v>
      </c>
      <c r="F8" s="8">
        <v>513</v>
      </c>
      <c r="G8" s="21">
        <v>77</v>
      </c>
      <c r="H8" s="30">
        <v>0</v>
      </c>
      <c r="I8" s="21">
        <v>0</v>
      </c>
      <c r="J8" s="23">
        <v>93</v>
      </c>
      <c r="K8" s="21">
        <v>0</v>
      </c>
      <c r="L8" s="23">
        <v>1339</v>
      </c>
      <c r="M8" s="21">
        <v>201</v>
      </c>
      <c r="N8" s="23"/>
      <c r="O8" s="21"/>
      <c r="P8" s="23">
        <v>0</v>
      </c>
      <c r="Q8" s="21">
        <v>0</v>
      </c>
      <c r="R8" s="23"/>
      <c r="S8" s="21"/>
      <c r="T8" s="8">
        <v>800</v>
      </c>
      <c r="U8" s="21">
        <v>120</v>
      </c>
      <c r="V8" s="8">
        <v>1587</v>
      </c>
      <c r="W8" s="21">
        <v>238</v>
      </c>
      <c r="X8" s="7">
        <v>25</v>
      </c>
      <c r="Y8" s="21"/>
      <c r="Z8" s="7">
        <v>224932</v>
      </c>
      <c r="AA8" s="21">
        <v>34818</v>
      </c>
      <c r="AB8" s="7">
        <v>13415</v>
      </c>
      <c r="AC8" s="21">
        <v>1980</v>
      </c>
      <c r="AD8" s="39"/>
      <c r="AE8" s="39"/>
      <c r="AF8" s="43">
        <f>C8+E8+G8+I8+K8+M8+O8+Q8+S8+U8+W8+Y8+AA8+AC8</f>
        <v>80870</v>
      </c>
    </row>
    <row r="9" spans="1:32" ht="36" customHeight="1">
      <c r="A9" s="14" t="s">
        <v>4</v>
      </c>
      <c r="B9" s="7">
        <v>45546</v>
      </c>
      <c r="C9" s="4">
        <v>24633</v>
      </c>
      <c r="D9" s="32">
        <v>1970</v>
      </c>
      <c r="E9" s="4">
        <v>296</v>
      </c>
      <c r="F9" s="8">
        <v>100</v>
      </c>
      <c r="G9" s="21">
        <v>15</v>
      </c>
      <c r="H9" s="30">
        <v>0</v>
      </c>
      <c r="I9" s="21">
        <v>0</v>
      </c>
      <c r="J9" s="23">
        <v>0</v>
      </c>
      <c r="K9" s="21">
        <v>0</v>
      </c>
      <c r="L9" s="23">
        <v>4557</v>
      </c>
      <c r="M9" s="21">
        <v>684</v>
      </c>
      <c r="N9" s="23"/>
      <c r="O9" s="21"/>
      <c r="P9" s="23">
        <v>0</v>
      </c>
      <c r="Q9" s="21">
        <v>0</v>
      </c>
      <c r="R9" s="23"/>
      <c r="S9" s="21"/>
      <c r="T9" s="8">
        <v>1800</v>
      </c>
      <c r="U9" s="21">
        <v>270</v>
      </c>
      <c r="V9" s="8">
        <v>0</v>
      </c>
      <c r="W9" s="21">
        <v>0</v>
      </c>
      <c r="X9" s="7"/>
      <c r="Y9" s="21"/>
      <c r="Z9" s="7">
        <v>220120</v>
      </c>
      <c r="AA9" s="21">
        <v>33936</v>
      </c>
      <c r="AB9" s="7">
        <v>9057</v>
      </c>
      <c r="AC9" s="21">
        <v>1348</v>
      </c>
      <c r="AD9" s="39"/>
      <c r="AE9" s="39"/>
      <c r="AF9" s="43">
        <f>C9+E9+G9+I9+K9+M9+O9+Q9+S9++++++++++++++++++U9+W9+Y9+AA9+AC9</f>
        <v>61182</v>
      </c>
    </row>
    <row r="10" spans="1:32" ht="36" customHeight="1" thickBot="1">
      <c r="A10" s="16" t="s">
        <v>5</v>
      </c>
      <c r="B10" s="45">
        <v>82832</v>
      </c>
      <c r="C10" s="4">
        <v>44800</v>
      </c>
      <c r="D10" s="32">
        <v>2543</v>
      </c>
      <c r="E10" s="4">
        <v>381</v>
      </c>
      <c r="F10" s="8">
        <v>3460</v>
      </c>
      <c r="G10" s="21">
        <v>519</v>
      </c>
      <c r="H10" s="7">
        <v>1480</v>
      </c>
      <c r="I10" s="4">
        <v>888</v>
      </c>
      <c r="J10" s="23">
        <v>0</v>
      </c>
      <c r="K10" s="21">
        <v>0</v>
      </c>
      <c r="L10" s="23">
        <v>0</v>
      </c>
      <c r="M10" s="21">
        <v>0</v>
      </c>
      <c r="N10" s="23"/>
      <c r="O10" s="21"/>
      <c r="P10" s="23">
        <v>0</v>
      </c>
      <c r="Q10" s="21">
        <v>0</v>
      </c>
      <c r="R10" s="23"/>
      <c r="S10" s="21"/>
      <c r="T10" s="36">
        <v>2037</v>
      </c>
      <c r="U10" s="21">
        <v>0</v>
      </c>
      <c r="V10" s="8">
        <v>184</v>
      </c>
      <c r="W10" s="21">
        <v>0</v>
      </c>
      <c r="X10" s="7"/>
      <c r="Y10" s="21"/>
      <c r="Z10" s="33">
        <v>59379</v>
      </c>
      <c r="AA10" s="35">
        <v>0</v>
      </c>
      <c r="AB10" s="33">
        <v>1</v>
      </c>
      <c r="AC10" s="35">
        <v>0</v>
      </c>
      <c r="AD10" s="39"/>
      <c r="AE10" s="39"/>
      <c r="AF10" s="43">
        <f>C10+E10+G10+I10+K10+M10+O10+Q10+S10++++++++++++++++++U10+W10+Y10+AA10+AC10</f>
        <v>46588</v>
      </c>
    </row>
    <row r="11" spans="1:32" ht="36" customHeight="1" thickBot="1">
      <c r="A11" s="17" t="s">
        <v>6</v>
      </c>
      <c r="B11" s="46">
        <f>SUM(B6:B10)</f>
        <v>410113</v>
      </c>
      <c r="C11" s="46">
        <f>SUM(C6:C10)</f>
        <v>221808</v>
      </c>
      <c r="D11" s="10">
        <f aca="true" t="shared" si="0" ref="D11:I11">SUM(D6:D10)</f>
        <v>5391</v>
      </c>
      <c r="E11" s="10">
        <f t="shared" si="0"/>
        <v>773</v>
      </c>
      <c r="F11" s="10">
        <f t="shared" si="0"/>
        <v>6881</v>
      </c>
      <c r="G11" s="10">
        <f t="shared" si="0"/>
        <v>1032</v>
      </c>
      <c r="H11" s="11">
        <f t="shared" si="0"/>
        <v>1480</v>
      </c>
      <c r="I11" s="9">
        <f t="shared" si="0"/>
        <v>888</v>
      </c>
      <c r="J11" s="10">
        <f aca="true" t="shared" si="1" ref="J11:Q11">SUM(J6:J10)</f>
        <v>467</v>
      </c>
      <c r="K11" s="10">
        <f t="shared" si="1"/>
        <v>56</v>
      </c>
      <c r="L11" s="10">
        <f t="shared" si="1"/>
        <v>6546</v>
      </c>
      <c r="M11" s="10">
        <f t="shared" si="1"/>
        <v>975</v>
      </c>
      <c r="N11" s="10">
        <f t="shared" si="1"/>
        <v>0</v>
      </c>
      <c r="O11" s="10">
        <f t="shared" si="1"/>
        <v>0</v>
      </c>
      <c r="P11" s="10">
        <f t="shared" si="1"/>
        <v>300</v>
      </c>
      <c r="Q11" s="10">
        <f t="shared" si="1"/>
        <v>45</v>
      </c>
      <c r="R11" s="10">
        <f aca="true" t="shared" si="2" ref="R11:AC11">SUM(R6:R10)</f>
        <v>0</v>
      </c>
      <c r="S11" s="10">
        <f t="shared" si="2"/>
        <v>0</v>
      </c>
      <c r="T11" s="10">
        <f t="shared" si="2"/>
        <v>12637</v>
      </c>
      <c r="U11" s="10">
        <f t="shared" si="2"/>
        <v>1590</v>
      </c>
      <c r="V11" s="9">
        <f t="shared" si="2"/>
        <v>1774</v>
      </c>
      <c r="W11" s="10">
        <f t="shared" si="2"/>
        <v>238</v>
      </c>
      <c r="X11" s="11">
        <f t="shared" si="2"/>
        <v>33</v>
      </c>
      <c r="Y11" s="10">
        <f t="shared" si="2"/>
        <v>0</v>
      </c>
      <c r="Z11" s="11">
        <f t="shared" si="2"/>
        <v>738978</v>
      </c>
      <c r="AA11" s="10">
        <f t="shared" si="2"/>
        <v>104132</v>
      </c>
      <c r="AB11" s="11">
        <f t="shared" si="2"/>
        <v>25382</v>
      </c>
      <c r="AC11" s="10">
        <f t="shared" si="2"/>
        <v>3764</v>
      </c>
      <c r="AD11" s="39"/>
      <c r="AE11" s="39"/>
      <c r="AF11" s="41">
        <f>SUM(AF6:AF10)</f>
        <v>335301</v>
      </c>
    </row>
    <row r="12" spans="1:32" ht="36" customHeight="1">
      <c r="A12" s="14" t="s">
        <v>7</v>
      </c>
      <c r="B12" s="30">
        <v>88676</v>
      </c>
      <c r="C12" s="4">
        <v>48005</v>
      </c>
      <c r="D12" s="7">
        <v>11250</v>
      </c>
      <c r="E12" s="4">
        <v>1688</v>
      </c>
      <c r="F12" s="7">
        <v>5260</v>
      </c>
      <c r="G12" s="21">
        <v>789</v>
      </c>
      <c r="H12" s="7">
        <v>1790</v>
      </c>
      <c r="I12" s="4">
        <v>269</v>
      </c>
      <c r="J12" s="23">
        <v>7600</v>
      </c>
      <c r="K12" s="21">
        <v>1140</v>
      </c>
      <c r="L12" s="23">
        <v>600</v>
      </c>
      <c r="M12" s="21">
        <v>90</v>
      </c>
      <c r="N12" s="23"/>
      <c r="O12" s="21"/>
      <c r="P12" s="23">
        <v>1050</v>
      </c>
      <c r="Q12" s="21">
        <v>158</v>
      </c>
      <c r="R12" s="23"/>
      <c r="S12" s="21"/>
      <c r="T12" s="7">
        <v>300</v>
      </c>
      <c r="U12" s="21"/>
      <c r="V12" s="7">
        <v>0</v>
      </c>
      <c r="W12" s="21">
        <v>0</v>
      </c>
      <c r="X12" s="7">
        <v>301</v>
      </c>
      <c r="Y12" s="21"/>
      <c r="Z12" s="7">
        <v>46744</v>
      </c>
      <c r="AA12" s="21">
        <v>6909</v>
      </c>
      <c r="AB12" s="7">
        <v>2061</v>
      </c>
      <c r="AC12" s="21">
        <v>305</v>
      </c>
      <c r="AD12" s="39"/>
      <c r="AE12" s="39"/>
      <c r="AF12" s="40">
        <f aca="true" t="shared" si="3" ref="AF12:AF20">C12+E12+G12+I12+K12+M12+O12+Q12+S12++++++++++++++++++U12+W12+Y12+AA12+AC12</f>
        <v>59353</v>
      </c>
    </row>
    <row r="13" spans="1:32" ht="36" customHeight="1">
      <c r="A13" s="15" t="s">
        <v>8</v>
      </c>
      <c r="B13" s="7">
        <v>91456</v>
      </c>
      <c r="C13" s="4">
        <v>49463</v>
      </c>
      <c r="D13" s="7">
        <v>3500</v>
      </c>
      <c r="E13" s="4">
        <v>525</v>
      </c>
      <c r="F13" s="7">
        <v>6400</v>
      </c>
      <c r="G13" s="21">
        <v>960</v>
      </c>
      <c r="H13" s="7">
        <v>0</v>
      </c>
      <c r="I13" s="21">
        <v>0</v>
      </c>
      <c r="J13" s="23">
        <v>500</v>
      </c>
      <c r="K13" s="21">
        <v>75</v>
      </c>
      <c r="L13" s="23">
        <v>1100</v>
      </c>
      <c r="M13" s="21">
        <v>165</v>
      </c>
      <c r="N13" s="23"/>
      <c r="O13" s="21"/>
      <c r="P13" s="23">
        <v>2635</v>
      </c>
      <c r="Q13" s="21">
        <v>395</v>
      </c>
      <c r="R13" s="23"/>
      <c r="S13" s="21"/>
      <c r="T13" s="7">
        <v>1200</v>
      </c>
      <c r="U13" s="21">
        <v>180</v>
      </c>
      <c r="V13" s="7">
        <v>480</v>
      </c>
      <c r="W13" s="21">
        <v>0</v>
      </c>
      <c r="X13" s="7">
        <v>59</v>
      </c>
      <c r="Y13" s="21">
        <v>9</v>
      </c>
      <c r="Z13" s="7">
        <v>25657</v>
      </c>
      <c r="AA13" s="21">
        <v>5417</v>
      </c>
      <c r="AB13" s="7">
        <v>8</v>
      </c>
      <c r="AC13" s="21">
        <v>0</v>
      </c>
      <c r="AD13" s="39"/>
      <c r="AE13" s="39"/>
      <c r="AF13" s="40">
        <f t="shared" si="3"/>
        <v>57189</v>
      </c>
    </row>
    <row r="14" spans="1:32" ht="36" customHeight="1">
      <c r="A14" s="15" t="s">
        <v>9</v>
      </c>
      <c r="B14" s="7">
        <v>112530</v>
      </c>
      <c r="C14" s="4">
        <v>60861</v>
      </c>
      <c r="D14" s="7">
        <v>3850</v>
      </c>
      <c r="E14" s="4">
        <v>578</v>
      </c>
      <c r="F14" s="7">
        <v>5317</v>
      </c>
      <c r="G14" s="21">
        <v>798</v>
      </c>
      <c r="H14" s="7">
        <v>484</v>
      </c>
      <c r="I14" s="4">
        <v>0</v>
      </c>
      <c r="J14" s="23">
        <v>381</v>
      </c>
      <c r="K14" s="21">
        <v>57</v>
      </c>
      <c r="L14" s="23">
        <v>2040</v>
      </c>
      <c r="M14" s="21">
        <v>306</v>
      </c>
      <c r="N14" s="23"/>
      <c r="O14" s="21"/>
      <c r="P14" s="23">
        <v>0</v>
      </c>
      <c r="Q14" s="21">
        <v>0</v>
      </c>
      <c r="R14" s="23"/>
      <c r="S14" s="21"/>
      <c r="T14" s="7">
        <v>1400</v>
      </c>
      <c r="U14" s="21">
        <v>210</v>
      </c>
      <c r="V14" s="7">
        <v>1829</v>
      </c>
      <c r="W14" s="21">
        <v>274</v>
      </c>
      <c r="X14" s="7">
        <v>343</v>
      </c>
      <c r="Y14" s="21">
        <v>51</v>
      </c>
      <c r="Z14" s="7">
        <v>34755</v>
      </c>
      <c r="AA14" s="21">
        <v>4515</v>
      </c>
      <c r="AB14" s="7">
        <v>0</v>
      </c>
      <c r="AC14" s="21">
        <v>0</v>
      </c>
      <c r="AD14" s="39"/>
      <c r="AE14" s="39"/>
      <c r="AF14" s="40">
        <f t="shared" si="3"/>
        <v>67650</v>
      </c>
    </row>
    <row r="15" spans="1:32" ht="36" customHeight="1">
      <c r="A15" s="15" t="s">
        <v>10</v>
      </c>
      <c r="B15" s="7">
        <v>151235</v>
      </c>
      <c r="C15" s="4">
        <v>81794</v>
      </c>
      <c r="D15" s="7">
        <v>21800</v>
      </c>
      <c r="E15" s="4">
        <v>3270</v>
      </c>
      <c r="F15" s="7">
        <v>26150</v>
      </c>
      <c r="G15" s="21">
        <v>3923</v>
      </c>
      <c r="H15" s="7">
        <v>10393</v>
      </c>
      <c r="I15" s="4">
        <v>1590</v>
      </c>
      <c r="J15" s="23">
        <v>2280</v>
      </c>
      <c r="K15" s="21">
        <v>342</v>
      </c>
      <c r="L15" s="23">
        <v>3370</v>
      </c>
      <c r="M15" s="21">
        <v>506</v>
      </c>
      <c r="N15" s="23"/>
      <c r="O15" s="21"/>
      <c r="P15" s="23">
        <v>2720</v>
      </c>
      <c r="Q15" s="21">
        <v>408</v>
      </c>
      <c r="R15" s="23"/>
      <c r="S15" s="21"/>
      <c r="T15" s="7">
        <v>4900</v>
      </c>
      <c r="U15" s="21">
        <v>735</v>
      </c>
      <c r="V15" s="7">
        <v>0</v>
      </c>
      <c r="W15" s="21">
        <v>0</v>
      </c>
      <c r="X15" s="7">
        <v>8</v>
      </c>
      <c r="Y15" s="21">
        <v>1</v>
      </c>
      <c r="Z15" s="7">
        <v>78907</v>
      </c>
      <c r="AA15" s="21">
        <v>11902</v>
      </c>
      <c r="AB15" s="7">
        <v>13100</v>
      </c>
      <c r="AC15" s="21">
        <v>1965</v>
      </c>
      <c r="AD15" s="39"/>
      <c r="AE15" s="39"/>
      <c r="AF15" s="40">
        <f t="shared" si="3"/>
        <v>106436</v>
      </c>
    </row>
    <row r="16" spans="1:32" ht="36" customHeight="1">
      <c r="A16" s="18" t="s">
        <v>11</v>
      </c>
      <c r="B16" s="7">
        <v>55920</v>
      </c>
      <c r="C16" s="4">
        <v>30244</v>
      </c>
      <c r="D16" s="7">
        <v>3400</v>
      </c>
      <c r="E16" s="4">
        <v>510</v>
      </c>
      <c r="F16" s="7">
        <v>6100</v>
      </c>
      <c r="G16" s="21">
        <v>915</v>
      </c>
      <c r="H16" s="7">
        <v>10800</v>
      </c>
      <c r="I16" s="4">
        <v>1605</v>
      </c>
      <c r="J16" s="23">
        <v>250</v>
      </c>
      <c r="K16" s="21">
        <v>38</v>
      </c>
      <c r="L16" s="23">
        <v>2000</v>
      </c>
      <c r="M16" s="21">
        <v>300</v>
      </c>
      <c r="N16" s="23"/>
      <c r="O16" s="21"/>
      <c r="P16" s="23">
        <v>4700</v>
      </c>
      <c r="Q16" s="21">
        <v>705</v>
      </c>
      <c r="R16" s="23"/>
      <c r="S16" s="21"/>
      <c r="T16" s="7">
        <v>200</v>
      </c>
      <c r="U16" s="21">
        <v>30</v>
      </c>
      <c r="V16" s="7">
        <v>138</v>
      </c>
      <c r="W16" s="21">
        <v>0</v>
      </c>
      <c r="X16" s="7">
        <v>231</v>
      </c>
      <c r="Y16" s="21"/>
      <c r="Z16" s="7">
        <v>145586</v>
      </c>
      <c r="AA16" s="21">
        <v>22116</v>
      </c>
      <c r="AB16" s="7">
        <v>1402</v>
      </c>
      <c r="AC16" s="21">
        <v>202</v>
      </c>
      <c r="AD16" s="39"/>
      <c r="AE16" s="39"/>
      <c r="AF16" s="40">
        <f t="shared" si="3"/>
        <v>56665</v>
      </c>
    </row>
    <row r="17" spans="1:32" ht="36" customHeight="1">
      <c r="A17" s="15" t="s">
        <v>12</v>
      </c>
      <c r="B17" s="7">
        <v>68000</v>
      </c>
      <c r="C17" s="4">
        <v>36777</v>
      </c>
      <c r="D17" s="7">
        <v>6728</v>
      </c>
      <c r="E17" s="4">
        <v>1009</v>
      </c>
      <c r="F17" s="7">
        <v>3628</v>
      </c>
      <c r="G17" s="21">
        <v>544</v>
      </c>
      <c r="H17" s="7">
        <v>380</v>
      </c>
      <c r="I17" s="4">
        <v>0</v>
      </c>
      <c r="J17" s="23">
        <v>1893</v>
      </c>
      <c r="K17" s="21">
        <v>284</v>
      </c>
      <c r="L17" s="23">
        <v>1400</v>
      </c>
      <c r="M17" s="21">
        <v>210</v>
      </c>
      <c r="N17" s="23"/>
      <c r="O17" s="21"/>
      <c r="P17" s="23">
        <v>1058</v>
      </c>
      <c r="Q17" s="21">
        <v>159</v>
      </c>
      <c r="R17" s="23"/>
      <c r="S17" s="21"/>
      <c r="T17" s="7">
        <v>300</v>
      </c>
      <c r="U17" s="21">
        <v>45</v>
      </c>
      <c r="V17" s="7">
        <v>0</v>
      </c>
      <c r="W17" s="21">
        <v>0</v>
      </c>
      <c r="X17" s="7"/>
      <c r="Y17" s="21"/>
      <c r="Z17" s="7">
        <v>19413</v>
      </c>
      <c r="AA17" s="21">
        <v>2913</v>
      </c>
      <c r="AB17" s="7">
        <v>20</v>
      </c>
      <c r="AC17" s="21">
        <v>0</v>
      </c>
      <c r="AD17" s="39"/>
      <c r="AE17" s="39"/>
      <c r="AF17" s="40">
        <f t="shared" si="3"/>
        <v>41941</v>
      </c>
    </row>
    <row r="18" spans="1:32" ht="36" customHeight="1">
      <c r="A18" s="15" t="s">
        <v>13</v>
      </c>
      <c r="B18" s="47">
        <v>101575.4</v>
      </c>
      <c r="C18" s="4">
        <v>54936</v>
      </c>
      <c r="D18" s="7">
        <v>14997</v>
      </c>
      <c r="E18" s="4">
        <v>2250</v>
      </c>
      <c r="F18" s="7">
        <v>17681</v>
      </c>
      <c r="G18" s="21">
        <v>2652</v>
      </c>
      <c r="H18" s="7">
        <v>5550</v>
      </c>
      <c r="I18" s="4">
        <v>705</v>
      </c>
      <c r="J18" s="23">
        <v>997</v>
      </c>
      <c r="K18" s="21">
        <v>150</v>
      </c>
      <c r="L18" s="23">
        <v>150</v>
      </c>
      <c r="M18" s="21">
        <v>23</v>
      </c>
      <c r="N18" s="23"/>
      <c r="O18" s="21"/>
      <c r="P18" s="23">
        <v>8363</v>
      </c>
      <c r="Q18" s="21">
        <v>1254</v>
      </c>
      <c r="R18" s="23"/>
      <c r="S18" s="21"/>
      <c r="T18" s="7">
        <v>1100</v>
      </c>
      <c r="U18" s="21">
        <v>165</v>
      </c>
      <c r="V18" s="7">
        <v>303</v>
      </c>
      <c r="W18" s="21">
        <v>45</v>
      </c>
      <c r="X18" s="7">
        <v>197</v>
      </c>
      <c r="Y18" s="21">
        <v>30</v>
      </c>
      <c r="Z18" s="7">
        <v>47212</v>
      </c>
      <c r="AA18" s="21">
        <v>7235</v>
      </c>
      <c r="AB18" s="7">
        <v>2637</v>
      </c>
      <c r="AC18" s="21">
        <v>396</v>
      </c>
      <c r="AD18" s="39"/>
      <c r="AE18" s="39"/>
      <c r="AF18" s="40">
        <f t="shared" si="3"/>
        <v>69841</v>
      </c>
    </row>
    <row r="19" spans="1:32" ht="36" customHeight="1">
      <c r="A19" s="15" t="s">
        <v>14</v>
      </c>
      <c r="B19" s="7">
        <v>96162</v>
      </c>
      <c r="C19" s="4">
        <v>52008</v>
      </c>
      <c r="D19" s="7">
        <v>10351</v>
      </c>
      <c r="E19" s="4">
        <v>1553</v>
      </c>
      <c r="F19" s="7">
        <v>12603</v>
      </c>
      <c r="G19" s="21">
        <v>1890</v>
      </c>
      <c r="H19" s="7">
        <v>0</v>
      </c>
      <c r="I19" s="21">
        <v>0</v>
      </c>
      <c r="J19" s="23">
        <v>274</v>
      </c>
      <c r="K19" s="21">
        <v>41</v>
      </c>
      <c r="L19" s="23">
        <v>1698</v>
      </c>
      <c r="M19" s="21">
        <v>255</v>
      </c>
      <c r="N19" s="23"/>
      <c r="O19" s="21"/>
      <c r="P19" s="23">
        <v>1340</v>
      </c>
      <c r="Q19" s="21">
        <v>201</v>
      </c>
      <c r="R19" s="23"/>
      <c r="S19" s="21"/>
      <c r="T19" s="7">
        <v>1800</v>
      </c>
      <c r="U19" s="21">
        <v>270</v>
      </c>
      <c r="V19" s="7">
        <v>239</v>
      </c>
      <c r="W19" s="21">
        <v>36</v>
      </c>
      <c r="X19" s="7"/>
      <c r="Y19" s="21"/>
      <c r="Z19" s="7">
        <v>15856</v>
      </c>
      <c r="AA19" s="21">
        <v>2285</v>
      </c>
      <c r="AB19" s="7">
        <v>144</v>
      </c>
      <c r="AC19" s="21">
        <v>21</v>
      </c>
      <c r="AD19" s="39"/>
      <c r="AE19" s="39"/>
      <c r="AF19" s="40">
        <f t="shared" si="3"/>
        <v>58560</v>
      </c>
    </row>
    <row r="20" spans="1:32" ht="36" customHeight="1" thickBot="1">
      <c r="A20" s="19" t="s">
        <v>15</v>
      </c>
      <c r="B20" s="33">
        <v>64283</v>
      </c>
      <c r="C20" s="4">
        <v>34767</v>
      </c>
      <c r="D20" s="7">
        <v>300</v>
      </c>
      <c r="E20" s="4">
        <v>45</v>
      </c>
      <c r="F20" s="7">
        <v>6330</v>
      </c>
      <c r="G20" s="21">
        <v>950</v>
      </c>
      <c r="H20" s="7">
        <v>1602</v>
      </c>
      <c r="I20" s="4">
        <v>119</v>
      </c>
      <c r="J20" s="23">
        <v>0</v>
      </c>
      <c r="K20" s="21">
        <v>0</v>
      </c>
      <c r="L20" s="23">
        <v>3029</v>
      </c>
      <c r="M20" s="21">
        <v>454</v>
      </c>
      <c r="N20" s="23"/>
      <c r="O20" s="21"/>
      <c r="P20" s="23">
        <v>1705</v>
      </c>
      <c r="Q20" s="21">
        <v>256</v>
      </c>
      <c r="R20" s="23"/>
      <c r="S20" s="21"/>
      <c r="T20" s="7">
        <v>2400</v>
      </c>
      <c r="U20" s="21">
        <v>360</v>
      </c>
      <c r="V20" s="7">
        <v>137</v>
      </c>
      <c r="W20" s="21">
        <v>21</v>
      </c>
      <c r="X20" s="7">
        <v>18</v>
      </c>
      <c r="Y20" s="21"/>
      <c r="Z20" s="7">
        <v>35862</v>
      </c>
      <c r="AA20" s="21">
        <v>5506</v>
      </c>
      <c r="AB20" s="7">
        <v>94</v>
      </c>
      <c r="AC20" s="21">
        <v>0</v>
      </c>
      <c r="AD20" s="39"/>
      <c r="AE20" s="39"/>
      <c r="AF20" s="40">
        <f t="shared" si="3"/>
        <v>42478</v>
      </c>
    </row>
    <row r="21" spans="1:32" ht="36" customHeight="1" thickBot="1">
      <c r="A21" s="17" t="s">
        <v>16</v>
      </c>
      <c r="B21" s="48">
        <f>SUM(B12:B20)</f>
        <v>829837.4</v>
      </c>
      <c r="C21" s="48">
        <f>SUM(C12:C20)</f>
        <v>448855</v>
      </c>
      <c r="D21" s="9">
        <f aca="true" t="shared" si="4" ref="D21:I21">SUM(D12:D20)</f>
        <v>76176</v>
      </c>
      <c r="E21" s="9">
        <f t="shared" si="4"/>
        <v>11428</v>
      </c>
      <c r="F21" s="10">
        <f t="shared" si="4"/>
        <v>89469</v>
      </c>
      <c r="G21" s="10">
        <f t="shared" si="4"/>
        <v>13421</v>
      </c>
      <c r="H21" s="11">
        <f t="shared" si="4"/>
        <v>30999</v>
      </c>
      <c r="I21" s="10">
        <f t="shared" si="4"/>
        <v>4288</v>
      </c>
      <c r="J21" s="10">
        <f aca="true" t="shared" si="5" ref="J21:Q21">SUM(J12:J20)</f>
        <v>14175</v>
      </c>
      <c r="K21" s="10">
        <f t="shared" si="5"/>
        <v>2127</v>
      </c>
      <c r="L21" s="10">
        <f t="shared" si="5"/>
        <v>15387</v>
      </c>
      <c r="M21" s="10">
        <f t="shared" si="5"/>
        <v>2309</v>
      </c>
      <c r="N21" s="10">
        <f t="shared" si="5"/>
        <v>0</v>
      </c>
      <c r="O21" s="10">
        <f t="shared" si="5"/>
        <v>0</v>
      </c>
      <c r="P21" s="10">
        <f t="shared" si="5"/>
        <v>23571</v>
      </c>
      <c r="Q21" s="10">
        <f t="shared" si="5"/>
        <v>3536</v>
      </c>
      <c r="R21" s="10">
        <f aca="true" t="shared" si="6" ref="R21:AC21">SUM(R12:R20)</f>
        <v>0</v>
      </c>
      <c r="S21" s="10">
        <f t="shared" si="6"/>
        <v>0</v>
      </c>
      <c r="T21" s="10">
        <f t="shared" si="6"/>
        <v>13600</v>
      </c>
      <c r="U21" s="10">
        <f t="shared" si="6"/>
        <v>1995</v>
      </c>
      <c r="V21" s="9">
        <f t="shared" si="6"/>
        <v>3126</v>
      </c>
      <c r="W21" s="10">
        <f t="shared" si="6"/>
        <v>376</v>
      </c>
      <c r="X21" s="10">
        <f t="shared" si="6"/>
        <v>1157</v>
      </c>
      <c r="Y21" s="10">
        <f t="shared" si="6"/>
        <v>91</v>
      </c>
      <c r="Z21" s="10">
        <f t="shared" si="6"/>
        <v>449992</v>
      </c>
      <c r="AA21" s="10">
        <f t="shared" si="6"/>
        <v>68798</v>
      </c>
      <c r="AB21" s="10">
        <f t="shared" si="6"/>
        <v>19466</v>
      </c>
      <c r="AC21" s="10">
        <f t="shared" si="6"/>
        <v>2889</v>
      </c>
      <c r="AD21" s="39"/>
      <c r="AE21" s="39"/>
      <c r="AF21" s="10">
        <f>SUM(AF12:AF20)</f>
        <v>560113</v>
      </c>
    </row>
    <row r="22" spans="1:32" ht="36" customHeight="1">
      <c r="A22" s="14" t="s">
        <v>17</v>
      </c>
      <c r="B22" s="30">
        <v>74437</v>
      </c>
      <c r="C22" s="4">
        <v>40259</v>
      </c>
      <c r="D22" s="7">
        <v>15103</v>
      </c>
      <c r="E22" s="4">
        <v>2265</v>
      </c>
      <c r="F22" s="7">
        <v>100</v>
      </c>
      <c r="G22" s="21">
        <v>15</v>
      </c>
      <c r="H22" s="38">
        <v>220</v>
      </c>
      <c r="I22" s="4">
        <v>45</v>
      </c>
      <c r="J22" s="23">
        <v>660</v>
      </c>
      <c r="K22" s="21">
        <v>99</v>
      </c>
      <c r="L22" s="23">
        <v>1400</v>
      </c>
      <c r="M22" s="21">
        <v>210</v>
      </c>
      <c r="N22" s="23">
        <v>0</v>
      </c>
      <c r="O22" s="21"/>
      <c r="P22" s="6">
        <v>2244</v>
      </c>
      <c r="Q22" s="21">
        <v>337</v>
      </c>
      <c r="R22" s="6"/>
      <c r="S22" s="4"/>
      <c r="T22" s="7">
        <v>1800</v>
      </c>
      <c r="U22" s="21">
        <v>0</v>
      </c>
      <c r="V22" s="7">
        <v>0</v>
      </c>
      <c r="W22" s="21">
        <v>0</v>
      </c>
      <c r="X22" s="38">
        <v>50</v>
      </c>
      <c r="Y22" s="21"/>
      <c r="Z22" s="38">
        <v>79480</v>
      </c>
      <c r="AA22" s="21">
        <v>12627</v>
      </c>
      <c r="AB22" s="7">
        <v>17803</v>
      </c>
      <c r="AC22" s="21">
        <v>2615</v>
      </c>
      <c r="AD22" s="39"/>
      <c r="AE22" s="39"/>
      <c r="AF22" s="40">
        <f aca="true" t="shared" si="7" ref="AF22:AF29">C22+E22+G22+I22+K22+M22+O22+Q22+S22++++++++++++++++++U22+W22+Y22+AA22+AC22</f>
        <v>58472</v>
      </c>
    </row>
    <row r="23" spans="1:32" ht="36" customHeight="1">
      <c r="A23" s="15" t="s">
        <v>28</v>
      </c>
      <c r="B23" s="7">
        <v>52813</v>
      </c>
      <c r="C23" s="4">
        <v>28563</v>
      </c>
      <c r="D23" s="7">
        <v>9400</v>
      </c>
      <c r="E23" s="4">
        <v>1410</v>
      </c>
      <c r="F23" s="7">
        <v>7250</v>
      </c>
      <c r="G23" s="21">
        <v>1088</v>
      </c>
      <c r="H23" s="38">
        <v>3152</v>
      </c>
      <c r="I23" s="4">
        <v>473</v>
      </c>
      <c r="J23" s="23">
        <v>2300</v>
      </c>
      <c r="K23" s="21">
        <v>345</v>
      </c>
      <c r="L23" s="23">
        <v>450</v>
      </c>
      <c r="M23" s="21">
        <v>68</v>
      </c>
      <c r="N23" s="23">
        <v>0</v>
      </c>
      <c r="O23" s="21"/>
      <c r="P23" s="6">
        <v>500</v>
      </c>
      <c r="Q23" s="21">
        <v>75</v>
      </c>
      <c r="R23" s="6"/>
      <c r="S23" s="4"/>
      <c r="T23" s="7">
        <v>100</v>
      </c>
      <c r="U23" s="37">
        <v>0</v>
      </c>
      <c r="V23" s="7">
        <v>0</v>
      </c>
      <c r="W23" s="21">
        <v>0</v>
      </c>
      <c r="X23" s="38"/>
      <c r="Y23" s="21"/>
      <c r="Z23" s="38">
        <v>41645</v>
      </c>
      <c r="AA23" s="21">
        <v>6357</v>
      </c>
      <c r="AB23" s="7">
        <v>723</v>
      </c>
      <c r="AC23" s="21">
        <v>104</v>
      </c>
      <c r="AD23" s="39"/>
      <c r="AE23" s="39"/>
      <c r="AF23" s="40">
        <f t="shared" si="7"/>
        <v>38483</v>
      </c>
    </row>
    <row r="24" spans="1:32" ht="36" customHeight="1">
      <c r="A24" s="20" t="s">
        <v>29</v>
      </c>
      <c r="B24" s="7">
        <v>58665</v>
      </c>
      <c r="C24" s="4">
        <v>31728</v>
      </c>
      <c r="D24" s="7">
        <v>15770</v>
      </c>
      <c r="E24" s="4">
        <v>2366</v>
      </c>
      <c r="F24" s="7">
        <v>3570</v>
      </c>
      <c r="G24" s="21">
        <v>536</v>
      </c>
      <c r="H24" s="38">
        <v>1138</v>
      </c>
      <c r="I24" s="4">
        <v>171</v>
      </c>
      <c r="J24" s="23">
        <v>18430</v>
      </c>
      <c r="K24" s="21">
        <v>2765</v>
      </c>
      <c r="L24" s="23">
        <v>630</v>
      </c>
      <c r="M24" s="21">
        <v>95</v>
      </c>
      <c r="N24" s="23">
        <v>480</v>
      </c>
      <c r="O24" s="21">
        <v>72</v>
      </c>
      <c r="P24" s="6">
        <v>800</v>
      </c>
      <c r="Q24" s="21">
        <v>120</v>
      </c>
      <c r="R24" s="23">
        <v>7410</v>
      </c>
      <c r="S24" s="21">
        <v>1112</v>
      </c>
      <c r="T24" s="7">
        <v>700</v>
      </c>
      <c r="U24" s="21">
        <v>105</v>
      </c>
      <c r="V24" s="7">
        <v>10</v>
      </c>
      <c r="W24" s="21">
        <v>2</v>
      </c>
      <c r="X24" s="38">
        <v>33</v>
      </c>
      <c r="Y24" s="21">
        <v>5</v>
      </c>
      <c r="Z24" s="38">
        <v>34810</v>
      </c>
      <c r="AA24" s="21">
        <v>5017</v>
      </c>
      <c r="AB24" s="7">
        <v>8</v>
      </c>
      <c r="AC24" s="21">
        <v>0</v>
      </c>
      <c r="AD24" s="39"/>
      <c r="AE24" s="39"/>
      <c r="AF24" s="40">
        <f t="shared" si="7"/>
        <v>44094</v>
      </c>
    </row>
    <row r="25" spans="1:32" ht="36" customHeight="1">
      <c r="A25" s="15" t="s">
        <v>18</v>
      </c>
      <c r="B25" s="7">
        <v>62796</v>
      </c>
      <c r="C25" s="4">
        <v>33963</v>
      </c>
      <c r="D25" s="7">
        <v>9530</v>
      </c>
      <c r="E25" s="4">
        <v>1430</v>
      </c>
      <c r="F25" s="7">
        <v>1520</v>
      </c>
      <c r="G25" s="21">
        <v>228</v>
      </c>
      <c r="H25" s="38">
        <v>4455</v>
      </c>
      <c r="I25" s="4">
        <v>668</v>
      </c>
      <c r="J25" s="23">
        <v>10370</v>
      </c>
      <c r="K25" s="21">
        <v>1556</v>
      </c>
      <c r="L25" s="23">
        <v>300</v>
      </c>
      <c r="M25" s="21">
        <v>45</v>
      </c>
      <c r="N25" s="23">
        <v>2920</v>
      </c>
      <c r="O25" s="21">
        <v>438</v>
      </c>
      <c r="P25" s="6">
        <v>0</v>
      </c>
      <c r="Q25" s="21">
        <v>0</v>
      </c>
      <c r="R25" s="23">
        <v>9500</v>
      </c>
      <c r="S25" s="21">
        <v>1425</v>
      </c>
      <c r="T25" s="7">
        <v>2300</v>
      </c>
      <c r="U25" s="21">
        <v>345</v>
      </c>
      <c r="V25" s="7">
        <v>0</v>
      </c>
      <c r="W25" s="21">
        <v>0</v>
      </c>
      <c r="X25" s="38">
        <v>18</v>
      </c>
      <c r="Y25" s="21"/>
      <c r="Z25" s="38">
        <v>60813</v>
      </c>
      <c r="AA25" s="21">
        <v>9082</v>
      </c>
      <c r="AB25" s="7">
        <v>10321</v>
      </c>
      <c r="AC25" s="21">
        <v>1430</v>
      </c>
      <c r="AD25" s="39"/>
      <c r="AE25" s="39"/>
      <c r="AF25" s="40">
        <f t="shared" si="7"/>
        <v>50610</v>
      </c>
    </row>
    <row r="26" spans="1:32" ht="36" customHeight="1">
      <c r="A26" s="15" t="s">
        <v>19</v>
      </c>
      <c r="B26" s="7">
        <v>97184</v>
      </c>
      <c r="C26" s="4">
        <v>52561</v>
      </c>
      <c r="D26" s="7">
        <v>26164</v>
      </c>
      <c r="E26" s="4">
        <v>3925</v>
      </c>
      <c r="F26" s="7">
        <v>20835</v>
      </c>
      <c r="G26" s="21">
        <v>3125</v>
      </c>
      <c r="H26" s="38">
        <v>3346</v>
      </c>
      <c r="I26" s="4">
        <v>502</v>
      </c>
      <c r="J26" s="23">
        <v>11467</v>
      </c>
      <c r="K26" s="21">
        <v>1720</v>
      </c>
      <c r="L26" s="23">
        <v>2263</v>
      </c>
      <c r="M26" s="21">
        <v>339</v>
      </c>
      <c r="N26" s="23">
        <v>63</v>
      </c>
      <c r="O26" s="50">
        <v>9</v>
      </c>
      <c r="P26" s="6">
        <v>3738</v>
      </c>
      <c r="Q26" s="21">
        <v>561</v>
      </c>
      <c r="R26" s="23">
        <v>926</v>
      </c>
      <c r="S26" s="21">
        <v>139</v>
      </c>
      <c r="T26" s="7">
        <v>600</v>
      </c>
      <c r="U26" s="21">
        <v>90</v>
      </c>
      <c r="V26" s="7">
        <v>0</v>
      </c>
      <c r="W26" s="21">
        <v>0</v>
      </c>
      <c r="X26" s="38"/>
      <c r="Y26" s="21"/>
      <c r="Z26" s="38">
        <v>24213</v>
      </c>
      <c r="AA26" s="21">
        <v>3299</v>
      </c>
      <c r="AB26" s="7">
        <v>0</v>
      </c>
      <c r="AC26" s="21">
        <v>0</v>
      </c>
      <c r="AD26" s="39"/>
      <c r="AE26" s="39"/>
      <c r="AF26" s="40">
        <f t="shared" si="7"/>
        <v>66270</v>
      </c>
    </row>
    <row r="27" spans="1:32" ht="36" customHeight="1">
      <c r="A27" s="15" t="s">
        <v>20</v>
      </c>
      <c r="B27" s="7">
        <v>80469</v>
      </c>
      <c r="C27" s="4">
        <v>43521</v>
      </c>
      <c r="D27" s="7">
        <v>17406</v>
      </c>
      <c r="E27" s="4">
        <v>2611</v>
      </c>
      <c r="F27" s="7">
        <v>7100</v>
      </c>
      <c r="G27" s="21">
        <v>1065</v>
      </c>
      <c r="H27" s="38">
        <v>215</v>
      </c>
      <c r="I27" s="4">
        <v>0</v>
      </c>
      <c r="J27" s="23">
        <v>20464</v>
      </c>
      <c r="K27" s="21">
        <v>3070</v>
      </c>
      <c r="L27" s="23">
        <v>757</v>
      </c>
      <c r="M27" s="21">
        <v>114</v>
      </c>
      <c r="N27" s="23">
        <v>2976</v>
      </c>
      <c r="O27" s="21">
        <v>446</v>
      </c>
      <c r="P27" s="6">
        <v>0</v>
      </c>
      <c r="Q27" s="21">
        <v>0</v>
      </c>
      <c r="R27" s="23">
        <v>9500</v>
      </c>
      <c r="S27" s="21">
        <v>1425</v>
      </c>
      <c r="T27" s="7">
        <v>1800</v>
      </c>
      <c r="U27" s="21">
        <v>270</v>
      </c>
      <c r="V27" s="7">
        <v>0</v>
      </c>
      <c r="W27" s="21">
        <v>0</v>
      </c>
      <c r="X27" s="38">
        <v>123</v>
      </c>
      <c r="Y27" s="21">
        <v>18</v>
      </c>
      <c r="Z27" s="38">
        <v>9465</v>
      </c>
      <c r="AA27" s="21">
        <v>1108</v>
      </c>
      <c r="AB27" s="7">
        <v>4</v>
      </c>
      <c r="AC27" s="21">
        <v>0</v>
      </c>
      <c r="AD27" s="39"/>
      <c r="AE27" s="39"/>
      <c r="AF27" s="40">
        <f t="shared" si="7"/>
        <v>53648</v>
      </c>
    </row>
    <row r="28" spans="1:32" ht="36" customHeight="1">
      <c r="A28" s="15" t="s">
        <v>21</v>
      </c>
      <c r="B28" s="7">
        <v>76256</v>
      </c>
      <c r="C28" s="4">
        <v>41242</v>
      </c>
      <c r="D28" s="7">
        <v>14503</v>
      </c>
      <c r="E28" s="4">
        <v>2175</v>
      </c>
      <c r="F28" s="7">
        <v>13112</v>
      </c>
      <c r="G28" s="21">
        <v>1967</v>
      </c>
      <c r="H28" s="38">
        <v>1867</v>
      </c>
      <c r="I28" s="4">
        <v>280</v>
      </c>
      <c r="J28" s="23">
        <v>2813</v>
      </c>
      <c r="K28" s="21">
        <v>422</v>
      </c>
      <c r="L28" s="23">
        <v>983</v>
      </c>
      <c r="M28" s="21">
        <v>147</v>
      </c>
      <c r="N28" s="23">
        <v>892</v>
      </c>
      <c r="O28" s="50">
        <v>134</v>
      </c>
      <c r="P28" s="6">
        <v>5762</v>
      </c>
      <c r="Q28" s="21">
        <v>864</v>
      </c>
      <c r="R28" s="23">
        <v>2590</v>
      </c>
      <c r="S28" s="21">
        <v>389</v>
      </c>
      <c r="T28" s="7">
        <v>900</v>
      </c>
      <c r="U28" s="21">
        <v>135</v>
      </c>
      <c r="V28" s="7">
        <v>45</v>
      </c>
      <c r="W28" s="21">
        <v>0</v>
      </c>
      <c r="X28" s="38">
        <v>277</v>
      </c>
      <c r="Y28" s="21">
        <v>42</v>
      </c>
      <c r="Z28" s="38">
        <v>19289</v>
      </c>
      <c r="AA28" s="21">
        <v>2979</v>
      </c>
      <c r="AB28" s="7">
        <v>0</v>
      </c>
      <c r="AC28" s="21">
        <v>0</v>
      </c>
      <c r="AD28" s="39"/>
      <c r="AE28" s="39"/>
      <c r="AF28" s="40">
        <f t="shared" si="7"/>
        <v>50776</v>
      </c>
    </row>
    <row r="29" spans="1:32" ht="36" customHeight="1" thickBot="1">
      <c r="A29" s="19" t="s">
        <v>22</v>
      </c>
      <c r="B29" s="33">
        <v>56800</v>
      </c>
      <c r="C29" s="4">
        <v>30720</v>
      </c>
      <c r="D29" s="7">
        <v>13950</v>
      </c>
      <c r="E29" s="4">
        <v>2093</v>
      </c>
      <c r="F29" s="7">
        <v>4210</v>
      </c>
      <c r="G29" s="21">
        <v>632</v>
      </c>
      <c r="H29" s="38">
        <v>6000</v>
      </c>
      <c r="I29" s="4">
        <v>900</v>
      </c>
      <c r="J29" s="23">
        <v>3768</v>
      </c>
      <c r="K29" s="21">
        <v>565</v>
      </c>
      <c r="L29" s="23">
        <v>1240</v>
      </c>
      <c r="M29" s="21">
        <v>186</v>
      </c>
      <c r="N29" s="23">
        <v>0</v>
      </c>
      <c r="O29" s="21">
        <v>0</v>
      </c>
      <c r="P29" s="6">
        <v>1635</v>
      </c>
      <c r="Q29" s="21">
        <v>245</v>
      </c>
      <c r="R29" s="23">
        <v>0</v>
      </c>
      <c r="S29" s="21">
        <v>0</v>
      </c>
      <c r="T29" s="7">
        <v>2300</v>
      </c>
      <c r="U29" s="21">
        <v>345</v>
      </c>
      <c r="V29" s="7">
        <v>0</v>
      </c>
      <c r="W29" s="21">
        <v>0</v>
      </c>
      <c r="X29" s="38">
        <v>20</v>
      </c>
      <c r="Y29" s="21"/>
      <c r="Z29" s="38">
        <v>77908</v>
      </c>
      <c r="AA29" s="21">
        <v>11910</v>
      </c>
      <c r="AB29" s="7">
        <v>7811</v>
      </c>
      <c r="AC29" s="21">
        <v>1139</v>
      </c>
      <c r="AD29" s="39"/>
      <c r="AE29" s="39"/>
      <c r="AF29" s="40">
        <f t="shared" si="7"/>
        <v>48735</v>
      </c>
    </row>
    <row r="30" spans="1:32" ht="36" customHeight="1" thickBot="1">
      <c r="A30" s="17" t="s">
        <v>23</v>
      </c>
      <c r="B30" s="46">
        <f>SUM(B22:B29)</f>
        <v>559420</v>
      </c>
      <c r="C30" s="46">
        <f>SUM(C22:C29)</f>
        <v>302557</v>
      </c>
      <c r="D30" s="10">
        <f aca="true" t="shared" si="8" ref="D30:I30">SUM(D22:D29)</f>
        <v>121826</v>
      </c>
      <c r="E30" s="9">
        <f t="shared" si="8"/>
        <v>18275</v>
      </c>
      <c r="F30" s="10">
        <f t="shared" si="8"/>
        <v>57697</v>
      </c>
      <c r="G30" s="10">
        <f t="shared" si="8"/>
        <v>8656</v>
      </c>
      <c r="H30" s="11">
        <f t="shared" si="8"/>
        <v>20393</v>
      </c>
      <c r="I30" s="10">
        <f t="shared" si="8"/>
        <v>3039</v>
      </c>
      <c r="J30" s="10">
        <f aca="true" t="shared" si="9" ref="J30:Q30">SUM(J22:J29)</f>
        <v>70272</v>
      </c>
      <c r="K30" s="10">
        <f t="shared" si="9"/>
        <v>10542</v>
      </c>
      <c r="L30" s="10">
        <f t="shared" si="9"/>
        <v>8023</v>
      </c>
      <c r="M30" s="10">
        <f t="shared" si="9"/>
        <v>1204</v>
      </c>
      <c r="N30" s="10">
        <f t="shared" si="9"/>
        <v>7331</v>
      </c>
      <c r="O30" s="10">
        <f t="shared" si="9"/>
        <v>1099</v>
      </c>
      <c r="P30" s="10">
        <f t="shared" si="9"/>
        <v>14679</v>
      </c>
      <c r="Q30" s="10">
        <f t="shared" si="9"/>
        <v>2202</v>
      </c>
      <c r="R30" s="10">
        <f aca="true" t="shared" si="10" ref="R30:AC30">SUM(R22:R29)</f>
        <v>29926</v>
      </c>
      <c r="S30" s="10">
        <f t="shared" si="10"/>
        <v>4490</v>
      </c>
      <c r="T30" s="10">
        <f t="shared" si="10"/>
        <v>10500</v>
      </c>
      <c r="U30" s="9">
        <f t="shared" si="10"/>
        <v>1290</v>
      </c>
      <c r="V30" s="9">
        <f t="shared" si="10"/>
        <v>55</v>
      </c>
      <c r="W30" s="10">
        <f t="shared" si="10"/>
        <v>2</v>
      </c>
      <c r="X30" s="11">
        <f t="shared" si="10"/>
        <v>521</v>
      </c>
      <c r="Y30" s="10">
        <f t="shared" si="10"/>
        <v>65</v>
      </c>
      <c r="Z30" s="11">
        <f t="shared" si="10"/>
        <v>347623</v>
      </c>
      <c r="AA30" s="10">
        <f t="shared" si="10"/>
        <v>52379</v>
      </c>
      <c r="AB30" s="11">
        <f t="shared" si="10"/>
        <v>36670</v>
      </c>
      <c r="AC30" s="10">
        <f t="shared" si="10"/>
        <v>5288</v>
      </c>
      <c r="AD30" s="39"/>
      <c r="AE30" s="39"/>
      <c r="AF30" s="10">
        <f>SUM(AF22:AF29)</f>
        <v>411088</v>
      </c>
    </row>
    <row r="31" spans="1:32" ht="36" customHeight="1">
      <c r="A31" s="14" t="s">
        <v>24</v>
      </c>
      <c r="B31" s="30">
        <v>83500</v>
      </c>
      <c r="C31" s="4">
        <v>45160</v>
      </c>
      <c r="D31" s="7">
        <v>14100</v>
      </c>
      <c r="E31" s="4">
        <v>2115</v>
      </c>
      <c r="F31" s="7">
        <v>10500</v>
      </c>
      <c r="G31" s="21">
        <v>1575</v>
      </c>
      <c r="H31" s="38">
        <v>6300</v>
      </c>
      <c r="I31" s="4">
        <v>945</v>
      </c>
      <c r="J31" s="23">
        <v>10300</v>
      </c>
      <c r="K31" s="21">
        <v>1545</v>
      </c>
      <c r="L31" s="23">
        <v>900</v>
      </c>
      <c r="M31" s="21">
        <v>135</v>
      </c>
      <c r="N31" s="23">
        <v>2200</v>
      </c>
      <c r="O31" s="50">
        <v>330</v>
      </c>
      <c r="P31" s="6">
        <v>0</v>
      </c>
      <c r="Q31" s="21">
        <v>0</v>
      </c>
      <c r="R31" s="23">
        <v>0</v>
      </c>
      <c r="S31" s="21">
        <v>0</v>
      </c>
      <c r="T31" s="7">
        <v>63</v>
      </c>
      <c r="U31" s="21">
        <v>9</v>
      </c>
      <c r="V31" s="7">
        <v>45</v>
      </c>
      <c r="W31" s="21">
        <v>7</v>
      </c>
      <c r="X31" s="38">
        <v>2000</v>
      </c>
      <c r="Y31" s="21">
        <v>300</v>
      </c>
      <c r="Z31" s="38">
        <v>13035</v>
      </c>
      <c r="AA31" s="21">
        <v>1741</v>
      </c>
      <c r="AB31" s="7">
        <v>65</v>
      </c>
      <c r="AC31" s="21">
        <v>7</v>
      </c>
      <c r="AD31" s="39"/>
      <c r="AE31" s="39"/>
      <c r="AF31" s="40">
        <f>C31+E31+G31+I31+K31+M31+O31+Q31+S31++++++++++++++++++U31+W31+Y31+AA31+AC31</f>
        <v>53869</v>
      </c>
    </row>
    <row r="32" spans="1:32" ht="36" customHeight="1">
      <c r="A32" s="15" t="s">
        <v>30</v>
      </c>
      <c r="B32" s="7">
        <v>43415.4</v>
      </c>
      <c r="C32" s="4">
        <v>23481</v>
      </c>
      <c r="D32" s="7">
        <v>11300</v>
      </c>
      <c r="E32" s="4">
        <v>1695</v>
      </c>
      <c r="F32" s="7">
        <v>10700</v>
      </c>
      <c r="G32" s="21">
        <v>1605</v>
      </c>
      <c r="H32" s="38">
        <v>2987</v>
      </c>
      <c r="I32" s="4">
        <v>480</v>
      </c>
      <c r="J32" s="23">
        <v>8900</v>
      </c>
      <c r="K32" s="21">
        <v>1335</v>
      </c>
      <c r="L32" s="23">
        <v>1200</v>
      </c>
      <c r="M32" s="21">
        <v>180</v>
      </c>
      <c r="N32" s="23">
        <v>0</v>
      </c>
      <c r="O32" s="50">
        <v>0</v>
      </c>
      <c r="P32" s="6">
        <v>1600</v>
      </c>
      <c r="Q32" s="21">
        <v>240</v>
      </c>
      <c r="R32" s="23">
        <v>0</v>
      </c>
      <c r="S32" s="21">
        <v>0</v>
      </c>
      <c r="T32" s="7">
        <v>400</v>
      </c>
      <c r="U32" s="21">
        <v>0</v>
      </c>
      <c r="V32" s="7">
        <v>0</v>
      </c>
      <c r="W32" s="21">
        <v>0</v>
      </c>
      <c r="X32" s="38">
        <v>167</v>
      </c>
      <c r="Y32" s="21">
        <v>25</v>
      </c>
      <c r="Z32" s="38">
        <v>6581</v>
      </c>
      <c r="AA32" s="21">
        <v>963</v>
      </c>
      <c r="AB32" s="7">
        <v>0</v>
      </c>
      <c r="AC32" s="21">
        <v>0</v>
      </c>
      <c r="AD32" s="39"/>
      <c r="AE32" s="39"/>
      <c r="AF32" s="40">
        <f>C32+E32+G32+I32+K32+M32+O32+Q32+S32++++++++++++++++++U32+W32+Y32+AA32+AC32</f>
        <v>30004</v>
      </c>
    </row>
    <row r="33" spans="1:32" ht="36" customHeight="1">
      <c r="A33" s="15" t="s">
        <v>31</v>
      </c>
      <c r="B33" s="47">
        <v>45805.6</v>
      </c>
      <c r="C33" s="4">
        <v>24773</v>
      </c>
      <c r="D33" s="7">
        <v>12200</v>
      </c>
      <c r="E33" s="4">
        <v>1830</v>
      </c>
      <c r="F33" s="7">
        <v>3128</v>
      </c>
      <c r="G33" s="21">
        <v>469</v>
      </c>
      <c r="H33" s="38">
        <v>1340</v>
      </c>
      <c r="I33" s="4">
        <v>201</v>
      </c>
      <c r="J33" s="23">
        <v>8600</v>
      </c>
      <c r="K33" s="21">
        <v>1290</v>
      </c>
      <c r="L33" s="23">
        <v>650</v>
      </c>
      <c r="M33" s="21">
        <v>98</v>
      </c>
      <c r="N33" s="23">
        <v>0</v>
      </c>
      <c r="O33" s="50">
        <v>0</v>
      </c>
      <c r="P33" s="6">
        <v>1349</v>
      </c>
      <c r="Q33" s="21">
        <v>202</v>
      </c>
      <c r="R33" s="23">
        <v>0</v>
      </c>
      <c r="S33" s="21">
        <v>0</v>
      </c>
      <c r="T33" s="7">
        <v>0</v>
      </c>
      <c r="U33" s="21">
        <v>0</v>
      </c>
      <c r="V33" s="7">
        <v>0</v>
      </c>
      <c r="W33" s="21">
        <v>0</v>
      </c>
      <c r="X33" s="38">
        <v>370</v>
      </c>
      <c r="Y33" s="21">
        <v>56</v>
      </c>
      <c r="Z33" s="38">
        <v>24500</v>
      </c>
      <c r="AA33" s="21">
        <v>3689</v>
      </c>
      <c r="AB33" s="7">
        <v>7282</v>
      </c>
      <c r="AC33" s="21">
        <v>1079</v>
      </c>
      <c r="AD33" s="39"/>
      <c r="AE33" s="39"/>
      <c r="AF33" s="40">
        <f>C33+E33+G33+I33+K33+M33+O33+Q33+S33++++++++++++++++++U33+W33+Y33+AA33+AC33</f>
        <v>33687</v>
      </c>
    </row>
    <row r="34" spans="1:32" ht="36" customHeight="1" thickBot="1">
      <c r="A34" s="19" t="s">
        <v>25</v>
      </c>
      <c r="B34" s="33">
        <v>33625</v>
      </c>
      <c r="C34" s="4">
        <v>18186</v>
      </c>
      <c r="D34" s="7">
        <v>12000</v>
      </c>
      <c r="E34" s="4">
        <v>1800</v>
      </c>
      <c r="F34" s="7">
        <v>2500</v>
      </c>
      <c r="G34" s="21">
        <v>375</v>
      </c>
      <c r="H34" s="38">
        <v>0</v>
      </c>
      <c r="I34" s="21">
        <v>0</v>
      </c>
      <c r="J34" s="23">
        <v>12600</v>
      </c>
      <c r="K34" s="21">
        <v>1890</v>
      </c>
      <c r="L34" s="23">
        <v>2000</v>
      </c>
      <c r="M34" s="21">
        <v>300</v>
      </c>
      <c r="N34" s="23">
        <v>900</v>
      </c>
      <c r="O34" s="50">
        <v>135</v>
      </c>
      <c r="P34" s="6">
        <v>0</v>
      </c>
      <c r="Q34" s="21">
        <v>0</v>
      </c>
      <c r="R34" s="23">
        <v>0</v>
      </c>
      <c r="S34" s="21">
        <v>0</v>
      </c>
      <c r="T34" s="7">
        <v>1600</v>
      </c>
      <c r="U34" s="21">
        <v>240</v>
      </c>
      <c r="V34" s="7">
        <v>0</v>
      </c>
      <c r="W34" s="21">
        <v>0</v>
      </c>
      <c r="X34" s="42">
        <v>531</v>
      </c>
      <c r="Y34" s="21">
        <v>67</v>
      </c>
      <c r="Z34" s="38">
        <v>43315</v>
      </c>
      <c r="AA34" s="21">
        <v>6650</v>
      </c>
      <c r="AB34" s="7">
        <v>15825</v>
      </c>
      <c r="AC34" s="21">
        <v>2295</v>
      </c>
      <c r="AD34" s="39"/>
      <c r="AE34" s="39"/>
      <c r="AF34" s="40">
        <f>C34+E34+G34+I34+K34+M34+O34+Q34+S34++++++++++++++++++U34+W34+Y34+AA34+AC34</f>
        <v>31938</v>
      </c>
    </row>
    <row r="35" spans="1:32" ht="36" customHeight="1" thickBot="1">
      <c r="A35" s="17" t="s">
        <v>26</v>
      </c>
      <c r="B35" s="46">
        <f>SUM(B31:B34)</f>
        <v>206346</v>
      </c>
      <c r="C35" s="46">
        <f>SUM(C31:C34)</f>
        <v>111600</v>
      </c>
      <c r="D35" s="10">
        <f aca="true" t="shared" si="11" ref="D35:J35">SUM(D31:D34)</f>
        <v>49600</v>
      </c>
      <c r="E35" s="10">
        <f t="shared" si="11"/>
        <v>7440</v>
      </c>
      <c r="F35" s="10">
        <f t="shared" si="11"/>
        <v>26828</v>
      </c>
      <c r="G35" s="10">
        <f t="shared" si="11"/>
        <v>4024</v>
      </c>
      <c r="H35" s="11">
        <f t="shared" si="11"/>
        <v>10627</v>
      </c>
      <c r="I35" s="10">
        <f t="shared" si="11"/>
        <v>1626</v>
      </c>
      <c r="J35" s="10">
        <f t="shared" si="11"/>
        <v>40400</v>
      </c>
      <c r="K35" s="10">
        <f aca="true" t="shared" si="12" ref="K35:Q35">SUM(K31:K34)</f>
        <v>6060</v>
      </c>
      <c r="L35" s="10">
        <f t="shared" si="12"/>
        <v>4750</v>
      </c>
      <c r="M35" s="10">
        <f t="shared" si="12"/>
        <v>713</v>
      </c>
      <c r="N35" s="10">
        <f t="shared" si="12"/>
        <v>3100</v>
      </c>
      <c r="O35" s="10">
        <f t="shared" si="12"/>
        <v>465</v>
      </c>
      <c r="P35" s="10">
        <f t="shared" si="12"/>
        <v>2949</v>
      </c>
      <c r="Q35" s="10">
        <f t="shared" si="12"/>
        <v>442</v>
      </c>
      <c r="R35" s="10">
        <f aca="true" t="shared" si="13" ref="R35:AC35">SUM(R31:R34)</f>
        <v>0</v>
      </c>
      <c r="S35" s="10">
        <f t="shared" si="13"/>
        <v>0</v>
      </c>
      <c r="T35" s="10">
        <f t="shared" si="13"/>
        <v>2063</v>
      </c>
      <c r="U35" s="10">
        <f t="shared" si="13"/>
        <v>249</v>
      </c>
      <c r="V35" s="10">
        <f t="shared" si="13"/>
        <v>45</v>
      </c>
      <c r="W35" s="10">
        <f t="shared" si="13"/>
        <v>7</v>
      </c>
      <c r="X35" s="11">
        <f t="shared" si="13"/>
        <v>3068</v>
      </c>
      <c r="Y35" s="10">
        <f t="shared" si="13"/>
        <v>448</v>
      </c>
      <c r="Z35" s="11">
        <f t="shared" si="13"/>
        <v>87431</v>
      </c>
      <c r="AA35" s="10">
        <f t="shared" si="13"/>
        <v>13043</v>
      </c>
      <c r="AB35" s="11">
        <f t="shared" si="13"/>
        <v>23172</v>
      </c>
      <c r="AC35" s="10">
        <f t="shared" si="13"/>
        <v>3381</v>
      </c>
      <c r="AD35" s="39"/>
      <c r="AE35" s="39"/>
      <c r="AF35" s="9">
        <f>SUM(AF31:AF34)</f>
        <v>149498</v>
      </c>
    </row>
    <row r="36" spans="1:32" ht="36" customHeight="1" thickBot="1">
      <c r="A36" s="44" t="s">
        <v>27</v>
      </c>
      <c r="B36" s="49">
        <f>SUM(B35,B30,B21,B11)</f>
        <v>2005716.4</v>
      </c>
      <c r="C36" s="49">
        <f>SUM(C35,C30,C21,C11)</f>
        <v>1084820</v>
      </c>
      <c r="D36" s="22">
        <f aca="true" t="shared" si="14" ref="D36:J36">SUM(D35,D30,D21,D11)</f>
        <v>252993</v>
      </c>
      <c r="E36" s="22">
        <f t="shared" si="14"/>
        <v>37916</v>
      </c>
      <c r="F36" s="22">
        <f t="shared" si="14"/>
        <v>180875</v>
      </c>
      <c r="G36" s="22">
        <f>SUM(G35,G30,G21,G11)</f>
        <v>27133</v>
      </c>
      <c r="H36" s="13">
        <f>SUM(H35,H30,H21,H11)</f>
        <v>63499</v>
      </c>
      <c r="I36" s="22">
        <f>SUM(I35,I30,I21,I11)</f>
        <v>9841</v>
      </c>
      <c r="J36" s="22">
        <f t="shared" si="14"/>
        <v>125314</v>
      </c>
      <c r="K36" s="22">
        <f aca="true" t="shared" si="15" ref="K36:Q36">SUM(K35,K30,K21,K11)</f>
        <v>18785</v>
      </c>
      <c r="L36" s="22">
        <f t="shared" si="15"/>
        <v>34706</v>
      </c>
      <c r="M36" s="22">
        <f t="shared" si="15"/>
        <v>5201</v>
      </c>
      <c r="N36" s="22">
        <f t="shared" si="15"/>
        <v>10431</v>
      </c>
      <c r="O36" s="22">
        <f t="shared" si="15"/>
        <v>1564</v>
      </c>
      <c r="P36" s="22">
        <f t="shared" si="15"/>
        <v>41499</v>
      </c>
      <c r="Q36" s="22">
        <f t="shared" si="15"/>
        <v>6225</v>
      </c>
      <c r="R36" s="22">
        <f>SUM(R35,R30,R21,R11)</f>
        <v>29926</v>
      </c>
      <c r="S36" s="22">
        <f>SUM(S35,S30,S21,S11)</f>
        <v>4490</v>
      </c>
      <c r="T36" s="22">
        <f>SUM(T35,T30,T21,T11)</f>
        <v>38800</v>
      </c>
      <c r="U36" s="22">
        <f>SUM(U35,U30,U21,U11)</f>
        <v>5124</v>
      </c>
      <c r="V36" s="22">
        <f>V11+V21+V30+V35</f>
        <v>5000</v>
      </c>
      <c r="W36" s="22">
        <f>W11+W21+W30+W35</f>
        <v>623</v>
      </c>
      <c r="X36" s="13">
        <f aca="true" t="shared" si="16" ref="X36:AC36">SUM(X35,X30,X21,X11)</f>
        <v>4779</v>
      </c>
      <c r="Y36" s="22">
        <f t="shared" si="16"/>
        <v>604</v>
      </c>
      <c r="Z36" s="13">
        <f t="shared" si="16"/>
        <v>1624024</v>
      </c>
      <c r="AA36" s="22">
        <f t="shared" si="16"/>
        <v>238352</v>
      </c>
      <c r="AB36" s="13">
        <f t="shared" si="16"/>
        <v>104690</v>
      </c>
      <c r="AC36" s="22">
        <f t="shared" si="16"/>
        <v>15322</v>
      </c>
      <c r="AD36" s="39"/>
      <c r="AE36" s="39"/>
      <c r="AF36" s="12">
        <f>SUM(AF35,AF30,AF21,AF11)</f>
        <v>1456000</v>
      </c>
    </row>
    <row r="37" spans="8:9" ht="20.25">
      <c r="H37" s="24"/>
      <c r="I37" s="24"/>
    </row>
    <row r="38" spans="1:32" ht="20.25" hidden="1">
      <c r="A38" s="3" t="s">
        <v>47</v>
      </c>
      <c r="C38" s="27">
        <f>C36/B36*100</f>
        <v>54.08641022230262</v>
      </c>
      <c r="E38" s="27">
        <f>E36/D36*100</f>
        <v>14.986975924235058</v>
      </c>
      <c r="G38" s="27">
        <f>G36/F36*100</f>
        <v>15.000967519004838</v>
      </c>
      <c r="H38" s="24"/>
      <c r="I38" s="34">
        <f>I36/H36*100</f>
        <v>15.497881856407187</v>
      </c>
      <c r="K38" s="27">
        <f>K36/J36*100</f>
        <v>14.99034425523086</v>
      </c>
      <c r="M38" s="27">
        <f>M36/L36*100</f>
        <v>14.98588140379185</v>
      </c>
      <c r="O38" s="27">
        <f>O36/N36*100</f>
        <v>14.993768574441567</v>
      </c>
      <c r="Q38" s="27">
        <f>Q36/P36*100</f>
        <v>15.00036145449288</v>
      </c>
      <c r="S38" s="26">
        <f>S36/R36*100</f>
        <v>15.003675733475907</v>
      </c>
      <c r="U38" s="26">
        <f>U36/T36*100</f>
        <v>13.206185567010309</v>
      </c>
      <c r="W38" s="26">
        <f>W36/V36*100</f>
        <v>12.46</v>
      </c>
      <c r="Y38" s="26">
        <f>Y36/X36*100</f>
        <v>12.638627327892864</v>
      </c>
      <c r="AA38" s="26">
        <f>AA36/Z36*100</f>
        <v>14.67663039462471</v>
      </c>
      <c r="AC38" s="26">
        <f>AC36/AB36*100</f>
        <v>14.635590791861686</v>
      </c>
      <c r="AF38" s="28"/>
    </row>
    <row r="39" ht="15" hidden="1">
      <c r="AF39" s="28">
        <v>1456000</v>
      </c>
    </row>
    <row r="40" ht="15" hidden="1">
      <c r="AF40" s="29"/>
    </row>
    <row r="41" ht="15" hidden="1">
      <c r="AF41" s="28">
        <f>AF39-AF36</f>
        <v>0</v>
      </c>
    </row>
  </sheetData>
  <sheetProtection/>
  <mergeCells count="19">
    <mergeCell ref="AF3:AF5"/>
    <mergeCell ref="B4:C4"/>
    <mergeCell ref="D4:E4"/>
    <mergeCell ref="F4:G4"/>
    <mergeCell ref="H4:I4"/>
    <mergeCell ref="X4:Y4"/>
    <mergeCell ref="J4:K4"/>
    <mergeCell ref="V4:W4"/>
    <mergeCell ref="T4:U4"/>
    <mergeCell ref="R4:S4"/>
    <mergeCell ref="Z4:AA4"/>
    <mergeCell ref="AB4:AC4"/>
    <mergeCell ref="W1:AD1"/>
    <mergeCell ref="A2:AC2"/>
    <mergeCell ref="A3:A5"/>
    <mergeCell ref="B3:AC3"/>
    <mergeCell ref="P4:Q4"/>
    <mergeCell ref="N4:O4"/>
    <mergeCell ref="L4:M4"/>
  </mergeCell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cp:lastPrinted>2021-02-18T07:59:06Z</cp:lastPrinted>
  <dcterms:created xsi:type="dcterms:W3CDTF">2012-02-13T07:24:14Z</dcterms:created>
  <dcterms:modified xsi:type="dcterms:W3CDTF">2021-02-19T11:00:00Z</dcterms:modified>
  <cp:category/>
  <cp:version/>
  <cp:contentType/>
  <cp:contentStatus/>
</cp:coreProperties>
</file>